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100" windowHeight="5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<sst xmlns="http://schemas.openxmlformats.org/spreadsheetml/2006/main" count="118" uniqueCount="97">
  <si>
    <t>title</t>
  </si>
  <si>
    <t>sr no</t>
  </si>
  <si>
    <t>symbol</t>
  </si>
  <si>
    <t>unit</t>
  </si>
  <si>
    <t>equation</t>
  </si>
  <si>
    <t>example</t>
  </si>
  <si>
    <t>In case of a flat belt, the cross section of material being carried is usually assumed to be</t>
  </si>
  <si>
    <t xml:space="preserve">segment  of a circle with a chord=0.9*w-0.05 meters where w is width of belt. The angle of </t>
  </si>
  <si>
    <t>for coal</t>
  </si>
  <si>
    <t>1.5 to 2.5 m/sec</t>
  </si>
  <si>
    <t>minerals</t>
  </si>
  <si>
    <t xml:space="preserve"> 0.8 to 3 m/sec.</t>
  </si>
  <si>
    <t>speeds are permissible. It is possible to increase capacity of a belt of given width, by</t>
  </si>
  <si>
    <t>increasing angle of trough and belt speed.</t>
  </si>
  <si>
    <t>w</t>
  </si>
  <si>
    <t>width of belt</t>
  </si>
  <si>
    <t>m</t>
  </si>
  <si>
    <t>flat belt conveyor</t>
  </si>
  <si>
    <t>centre distance</t>
  </si>
  <si>
    <t>C</t>
  </si>
  <si>
    <t>chord of material</t>
  </si>
  <si>
    <t>r</t>
  </si>
  <si>
    <t>cross section</t>
  </si>
  <si>
    <t>of material on belt   A</t>
  </si>
  <si>
    <t>capacity of belt</t>
  </si>
  <si>
    <t>L</t>
  </si>
  <si>
    <t>Q</t>
  </si>
  <si>
    <t>tph</t>
  </si>
  <si>
    <t>bulk density of</t>
  </si>
  <si>
    <t>material carried</t>
  </si>
  <si>
    <t>y</t>
  </si>
  <si>
    <t>efficiency</t>
  </si>
  <si>
    <t>n</t>
  </si>
  <si>
    <t>%</t>
  </si>
  <si>
    <t>power reqd. at</t>
  </si>
  <si>
    <t>shaft</t>
  </si>
  <si>
    <t>P</t>
  </si>
  <si>
    <t>kw</t>
  </si>
  <si>
    <t>mechanical loss</t>
  </si>
  <si>
    <t>p</t>
  </si>
  <si>
    <t>load power</t>
  </si>
  <si>
    <t>pe</t>
  </si>
  <si>
    <t>belt speed</t>
  </si>
  <si>
    <t>v</t>
  </si>
  <si>
    <t>m/sec</t>
  </si>
  <si>
    <t>angle of</t>
  </si>
  <si>
    <t>inclination</t>
  </si>
  <si>
    <t>a</t>
  </si>
  <si>
    <t>r=0.9*w-0.05</t>
  </si>
  <si>
    <t>troughed belts</t>
  </si>
  <si>
    <t>A20=1.9*A</t>
  </si>
  <si>
    <t>A30=2.4A</t>
  </si>
  <si>
    <t>flat belts are rarely used for conveying bulk granular or lumpy or powdered materials.</t>
  </si>
  <si>
    <t>commonly used belt width is 600mm</t>
  </si>
  <si>
    <r>
      <t xml:space="preserve">n </t>
    </r>
    <r>
      <rPr>
        <sz val="10"/>
        <rFont val="Arial"/>
        <family val="2"/>
      </rPr>
      <t>usually taken as 80 %</t>
    </r>
  </si>
  <si>
    <r>
      <t>L=A*v*3600*</t>
    </r>
    <r>
      <rPr>
        <i/>
        <sz val="10"/>
        <rFont val="Arial"/>
        <family val="2"/>
      </rPr>
      <t>n/100</t>
    </r>
  </si>
  <si>
    <r>
      <t>L=A20*v*3600*</t>
    </r>
    <r>
      <rPr>
        <i/>
        <sz val="10"/>
        <rFont val="Arial"/>
        <family val="2"/>
      </rPr>
      <t>n/100</t>
    </r>
  </si>
  <si>
    <r>
      <t>L=A30*v*3600*</t>
    </r>
    <r>
      <rPr>
        <i/>
        <sz val="10"/>
        <rFont val="Arial"/>
        <family val="2"/>
      </rPr>
      <t>n/100</t>
    </r>
  </si>
  <si>
    <t>mech.&amp;friction</t>
  </si>
  <si>
    <t>losses</t>
  </si>
  <si>
    <r>
      <t xml:space="preserve">for horizontal belts, </t>
    </r>
    <r>
      <rPr>
        <i/>
        <sz val="10"/>
        <rFont val="Arial"/>
        <family val="2"/>
      </rPr>
      <t xml:space="preserve">a </t>
    </r>
    <r>
      <rPr>
        <sz val="10"/>
        <rFont val="Arial"/>
        <family val="2"/>
      </rPr>
      <t xml:space="preserve">is 0 </t>
    </r>
  </si>
  <si>
    <t>P= p+ pe</t>
  </si>
  <si>
    <t xml:space="preserve"> kw</t>
  </si>
  <si>
    <t xml:space="preserve">General guidelines for selecting </t>
  </si>
  <si>
    <t>Belt Conveyors</t>
  </si>
  <si>
    <t>exceptional cases;</t>
  </si>
  <si>
    <t>capacity of belt decreases by about 1% for increase of</t>
  </si>
  <si>
    <t>permissible inclination is also related to granulometry of</t>
  </si>
  <si>
    <t>material and its angle of repose.</t>
  </si>
  <si>
    <t>cross section of matreial</t>
  </si>
  <si>
    <t>capacity of a belt increases in direct proportion to its linear speed.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</si>
  <si>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</si>
  <si>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/hr</t>
    </r>
  </si>
  <si>
    <r>
      <t>t/m</t>
    </r>
    <r>
      <rPr>
        <vertAlign val="superscript"/>
        <sz val="10"/>
        <rFont val="Arial"/>
        <family val="2"/>
      </rPr>
      <t>3</t>
    </r>
  </si>
  <si>
    <r>
      <t>0.81*(0.422* Q</t>
    </r>
    <r>
      <rPr>
        <vertAlign val="superscript"/>
        <sz val="10"/>
        <rFont val="Arial"/>
        <family val="2"/>
      </rPr>
      <t>1/3</t>
    </r>
    <r>
      <rPr>
        <sz val="10"/>
        <rFont val="Arial"/>
        <family val="0"/>
      </rPr>
      <t>+/- Q*0.037*sin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>)</t>
    </r>
  </si>
  <si>
    <r>
      <t>0.81*(0.133*C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2"/>
      </rPr>
      <t>*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0"/>
      </rPr>
      <t>Q</t>
    </r>
    <r>
      <rPr>
        <vertAlign val="superscript"/>
        <sz val="10"/>
        <rFont val="Arial"/>
        <family val="2"/>
      </rPr>
      <t>1/3</t>
    </r>
    <r>
      <rPr>
        <sz val="10"/>
        <rFont val="Arial"/>
        <family val="0"/>
      </rPr>
      <t xml:space="preserve"> +/- 0.0037*C*Q*sin</t>
    </r>
    <r>
      <rPr>
        <i/>
        <sz val="10"/>
        <rFont val="Arial"/>
        <family val="2"/>
      </rPr>
      <t>a)</t>
    </r>
  </si>
  <si>
    <r>
      <t>P=0.108*Q</t>
    </r>
    <r>
      <rPr>
        <vertAlign val="superscript"/>
        <sz val="10"/>
        <rFont val="Arial"/>
        <family val="2"/>
      </rPr>
      <t>1/3</t>
    </r>
    <r>
      <rPr>
        <sz val="10"/>
        <rFont val="Arial"/>
        <family val="0"/>
      </rPr>
      <t>*(3.16+C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0"/>
      </rPr>
      <t>)</t>
    </r>
  </si>
  <si>
    <r>
      <t xml:space="preserve">segment at centre is assumed as 60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.This is another way of saying that angle of repose is</t>
    </r>
  </si>
  <si>
    <r>
      <t xml:space="preserve">30 </t>
    </r>
    <r>
      <rPr>
        <vertAlign val="superscript"/>
        <sz val="10"/>
        <rFont val="Arial"/>
        <family val="2"/>
      </rPr>
      <t>o</t>
    </r>
  </si>
  <si>
    <t xml:space="preserve">In case of troughed belt, the cross section of trough is added to above.The angles of trough </t>
  </si>
  <si>
    <r>
      <t xml:space="preserve">are commonly 20 and 30 </t>
    </r>
    <r>
      <rPr>
        <vertAlign val="superscript"/>
        <sz val="10"/>
        <rFont val="Arial"/>
        <family val="2"/>
      </rPr>
      <t>o</t>
    </r>
  </si>
  <si>
    <t>The capacity is also dependent on belt speed.Common ly found ranges of speed are</t>
  </si>
  <si>
    <t>With developments in materials of costruction of belting- using nylon chords etc. higher belt</t>
  </si>
  <si>
    <t>B</t>
  </si>
  <si>
    <r>
      <t>flat belt;A=0.09* r</t>
    </r>
    <r>
      <rPr>
        <vertAlign val="superscript"/>
        <sz val="10"/>
        <rFont val="Arial"/>
        <family val="2"/>
      </rPr>
      <t>2</t>
    </r>
  </si>
  <si>
    <r>
      <t>Q = L*</t>
    </r>
    <r>
      <rPr>
        <i/>
        <sz val="10"/>
        <rFont val="Arial"/>
        <family val="2"/>
      </rPr>
      <t>y</t>
    </r>
  </si>
  <si>
    <r>
      <t xml:space="preserve">degrees normally between 14-16 </t>
    </r>
    <r>
      <rPr>
        <vertAlign val="superscript"/>
        <sz val="10"/>
        <rFont val="Arial"/>
        <family val="2"/>
      </rPr>
      <t>o.</t>
    </r>
    <r>
      <rPr>
        <sz val="10"/>
        <rFont val="Arial"/>
        <family val="0"/>
      </rPr>
      <t xml:space="preserve"> can go up to 20</t>
    </r>
    <r>
      <rPr>
        <vertAlign val="superscript"/>
        <sz val="10"/>
        <rFont val="Arial"/>
        <family val="2"/>
      </rPr>
      <t xml:space="preserve"> o</t>
    </r>
    <r>
      <rPr>
        <sz val="10"/>
        <rFont val="Arial"/>
        <family val="0"/>
      </rPr>
      <t xml:space="preserve"> in</t>
    </r>
  </si>
  <si>
    <r>
      <t xml:space="preserve">trough angle 20 </t>
    </r>
    <r>
      <rPr>
        <vertAlign val="superscript"/>
        <sz val="10"/>
        <rFont val="Arial"/>
        <family val="2"/>
      </rPr>
      <t>o</t>
    </r>
  </si>
  <si>
    <r>
      <t xml:space="preserve">trough angle 30 </t>
    </r>
    <r>
      <rPr>
        <vertAlign val="superscript"/>
        <sz val="10"/>
        <rFont val="Arial"/>
        <family val="2"/>
      </rPr>
      <t>o</t>
    </r>
  </si>
  <si>
    <r>
      <t xml:space="preserve">thus capacity of a troughed belt with 20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trough can be increased by 26% by increasing </t>
    </r>
  </si>
  <si>
    <r>
      <t xml:space="preserve">angle of trough to 30 </t>
    </r>
    <r>
      <rPr>
        <vertAlign val="superscript"/>
        <sz val="10"/>
        <rFont val="Arial"/>
        <family val="2"/>
      </rPr>
      <t>o</t>
    </r>
  </si>
  <si>
    <t>They are mostly used for packed bags; for 50 kg bags prevalent in the country most</t>
  </si>
  <si>
    <t>Total power P = p + pe</t>
  </si>
  <si>
    <t>source: Otto labahn</t>
  </si>
  <si>
    <t xml:space="preserve">Cement Engineers HandBook </t>
  </si>
  <si>
    <r>
      <t>1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in inclination beyond that.</t>
    </r>
  </si>
  <si>
    <t>W1.86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</si>
</sst>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000000"/>
    <numFmt numFmtId="169" formatCode="0.000000000000"/>
    <numFmt numFmtId="170" formatCode="0.00000000000"/>
    <numFmt numFmtId="171" formatCode="0.0000000000"/>
    <numFmt numFmtId="172" formatCode="0.000000000"/>
    <numFmt numFmtId="173" formatCode="0.00000000"/>
    <numFmt numFmtId="174" formatCode="0.0000000"/>
    <numFmt numFmtId="175" formatCode="0.000000"/>
  </numFmts>
  <fonts count="4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166" fontId="0" fillId="34" borderId="0" xfId="0" applyNumberFormat="1" applyFill="1" applyAlignment="1">
      <alignment horizontal="center"/>
    </xf>
    <xf numFmtId="1" fontId="0" fillId="34" borderId="0" xfId="0" applyNumberFormat="1" applyFill="1" applyAlignment="1">
      <alignment horizontal="center"/>
    </xf>
    <xf numFmtId="166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2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37</xdr:row>
      <xdr:rowOff>0</xdr:rowOff>
    </xdr:from>
    <xdr:to>
      <xdr:col>9</xdr:col>
      <xdr:colOff>104775</xdr:colOff>
      <xdr:row>37</xdr:row>
      <xdr:rowOff>0</xdr:rowOff>
    </xdr:to>
    <xdr:sp>
      <xdr:nvSpPr>
        <xdr:cNvPr id="1" name="Line 22"/>
        <xdr:cNvSpPr>
          <a:spLocks/>
        </xdr:cNvSpPr>
      </xdr:nvSpPr>
      <xdr:spPr>
        <a:xfrm>
          <a:off x="6353175" y="604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44</xdr:row>
      <xdr:rowOff>38100</xdr:rowOff>
    </xdr:from>
    <xdr:to>
      <xdr:col>2</xdr:col>
      <xdr:colOff>438150</xdr:colOff>
      <xdr:row>44</xdr:row>
      <xdr:rowOff>38100</xdr:rowOff>
    </xdr:to>
    <xdr:sp>
      <xdr:nvSpPr>
        <xdr:cNvPr id="2" name="Line 26"/>
        <xdr:cNvSpPr>
          <a:spLocks/>
        </xdr:cNvSpPr>
      </xdr:nvSpPr>
      <xdr:spPr>
        <a:xfrm>
          <a:off x="1866900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28575</xdr:colOff>
      <xdr:row>31</xdr:row>
      <xdr:rowOff>0</xdr:rowOff>
    </xdr:to>
    <xdr:sp>
      <xdr:nvSpPr>
        <xdr:cNvPr id="3" name="Line 37"/>
        <xdr:cNvSpPr>
          <a:spLocks/>
        </xdr:cNvSpPr>
      </xdr:nvSpPr>
      <xdr:spPr>
        <a:xfrm>
          <a:off x="3714750" y="50768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26</xdr:row>
      <xdr:rowOff>19050</xdr:rowOff>
    </xdr:from>
    <xdr:to>
      <xdr:col>4</xdr:col>
      <xdr:colOff>1000125</xdr:colOff>
      <xdr:row>26</xdr:row>
      <xdr:rowOff>19050</xdr:rowOff>
    </xdr:to>
    <xdr:sp>
      <xdr:nvSpPr>
        <xdr:cNvPr id="4" name="Line 41"/>
        <xdr:cNvSpPr>
          <a:spLocks/>
        </xdr:cNvSpPr>
      </xdr:nvSpPr>
      <xdr:spPr>
        <a:xfrm>
          <a:off x="1809750" y="4286250"/>
          <a:ext cx="15144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24</xdr:row>
      <xdr:rowOff>47625</xdr:rowOff>
    </xdr:from>
    <xdr:to>
      <xdr:col>4</xdr:col>
      <xdr:colOff>257175</xdr:colOff>
      <xdr:row>32</xdr:row>
      <xdr:rowOff>9525</xdr:rowOff>
    </xdr:to>
    <xdr:sp>
      <xdr:nvSpPr>
        <xdr:cNvPr id="5" name="Line 43"/>
        <xdr:cNvSpPr>
          <a:spLocks/>
        </xdr:cNvSpPr>
      </xdr:nvSpPr>
      <xdr:spPr>
        <a:xfrm>
          <a:off x="2581275" y="3990975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24</xdr:row>
      <xdr:rowOff>38100</xdr:rowOff>
    </xdr:from>
    <xdr:to>
      <xdr:col>4</xdr:col>
      <xdr:colOff>276225</xdr:colOff>
      <xdr:row>26</xdr:row>
      <xdr:rowOff>19050</xdr:rowOff>
    </xdr:to>
    <xdr:sp>
      <xdr:nvSpPr>
        <xdr:cNvPr id="6" name="Line 45"/>
        <xdr:cNvSpPr>
          <a:spLocks/>
        </xdr:cNvSpPr>
      </xdr:nvSpPr>
      <xdr:spPr>
        <a:xfrm flipV="1">
          <a:off x="1981200" y="3981450"/>
          <a:ext cx="619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26</xdr:row>
      <xdr:rowOff>19050</xdr:rowOff>
    </xdr:from>
    <xdr:to>
      <xdr:col>4</xdr:col>
      <xdr:colOff>266700</xdr:colOff>
      <xdr:row>31</xdr:row>
      <xdr:rowOff>114300</xdr:rowOff>
    </xdr:to>
    <xdr:sp>
      <xdr:nvSpPr>
        <xdr:cNvPr id="7" name="Line 46"/>
        <xdr:cNvSpPr>
          <a:spLocks/>
        </xdr:cNvSpPr>
      </xdr:nvSpPr>
      <xdr:spPr>
        <a:xfrm>
          <a:off x="1981200" y="4286250"/>
          <a:ext cx="6096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24</xdr:row>
      <xdr:rowOff>47625</xdr:rowOff>
    </xdr:from>
    <xdr:to>
      <xdr:col>4</xdr:col>
      <xdr:colOff>800100</xdr:colOff>
      <xdr:row>26</xdr:row>
      <xdr:rowOff>28575</xdr:rowOff>
    </xdr:to>
    <xdr:sp>
      <xdr:nvSpPr>
        <xdr:cNvPr id="8" name="Line 47"/>
        <xdr:cNvSpPr>
          <a:spLocks/>
        </xdr:cNvSpPr>
      </xdr:nvSpPr>
      <xdr:spPr>
        <a:xfrm>
          <a:off x="2571750" y="3990975"/>
          <a:ext cx="5524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25</xdr:row>
      <xdr:rowOff>152400</xdr:rowOff>
    </xdr:from>
    <xdr:to>
      <xdr:col>4</xdr:col>
      <xdr:colOff>790575</xdr:colOff>
      <xdr:row>31</xdr:row>
      <xdr:rowOff>76200</xdr:rowOff>
    </xdr:to>
    <xdr:sp>
      <xdr:nvSpPr>
        <xdr:cNvPr id="9" name="Line 48"/>
        <xdr:cNvSpPr>
          <a:spLocks/>
        </xdr:cNvSpPr>
      </xdr:nvSpPr>
      <xdr:spPr>
        <a:xfrm flipV="1">
          <a:off x="2600325" y="4257675"/>
          <a:ext cx="5143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26</xdr:row>
      <xdr:rowOff>19050</xdr:rowOff>
    </xdr:from>
    <xdr:to>
      <xdr:col>4</xdr:col>
      <xdr:colOff>28575</xdr:colOff>
      <xdr:row>26</xdr:row>
      <xdr:rowOff>19050</xdr:rowOff>
    </xdr:to>
    <xdr:sp>
      <xdr:nvSpPr>
        <xdr:cNvPr id="10" name="Line 57"/>
        <xdr:cNvSpPr>
          <a:spLocks/>
        </xdr:cNvSpPr>
      </xdr:nvSpPr>
      <xdr:spPr>
        <a:xfrm>
          <a:off x="2343150" y="42862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26</xdr:row>
      <xdr:rowOff>9525</xdr:rowOff>
    </xdr:from>
    <xdr:to>
      <xdr:col>3</xdr:col>
      <xdr:colOff>352425</xdr:colOff>
      <xdr:row>26</xdr:row>
      <xdr:rowOff>9525</xdr:rowOff>
    </xdr:to>
    <xdr:sp>
      <xdr:nvSpPr>
        <xdr:cNvPr id="11" name="Line 58"/>
        <xdr:cNvSpPr>
          <a:spLocks/>
        </xdr:cNvSpPr>
      </xdr:nvSpPr>
      <xdr:spPr>
        <a:xfrm>
          <a:off x="222885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25</xdr:row>
      <xdr:rowOff>57150</xdr:rowOff>
    </xdr:from>
    <xdr:to>
      <xdr:col>3</xdr:col>
      <xdr:colOff>285750</xdr:colOff>
      <xdr:row>26</xdr:row>
      <xdr:rowOff>133350</xdr:rowOff>
    </xdr:to>
    <xdr:sp>
      <xdr:nvSpPr>
        <xdr:cNvPr id="12" name="Line 59"/>
        <xdr:cNvSpPr>
          <a:spLocks/>
        </xdr:cNvSpPr>
      </xdr:nvSpPr>
      <xdr:spPr>
        <a:xfrm>
          <a:off x="1857375" y="4162425"/>
          <a:ext cx="304800" cy="238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26</xdr:row>
      <xdr:rowOff>123825</xdr:rowOff>
    </xdr:from>
    <xdr:to>
      <xdr:col>4</xdr:col>
      <xdr:colOff>628650</xdr:colOff>
      <xdr:row>26</xdr:row>
      <xdr:rowOff>123825</xdr:rowOff>
    </xdr:to>
    <xdr:sp>
      <xdr:nvSpPr>
        <xdr:cNvPr id="13" name="Line 60"/>
        <xdr:cNvSpPr>
          <a:spLocks/>
        </xdr:cNvSpPr>
      </xdr:nvSpPr>
      <xdr:spPr>
        <a:xfrm>
          <a:off x="2171700" y="4391025"/>
          <a:ext cx="7810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25</xdr:row>
      <xdr:rowOff>85725</xdr:rowOff>
    </xdr:from>
    <xdr:to>
      <xdr:col>4</xdr:col>
      <xdr:colOff>933450</xdr:colOff>
      <xdr:row>26</xdr:row>
      <xdr:rowOff>142875</xdr:rowOff>
    </xdr:to>
    <xdr:sp>
      <xdr:nvSpPr>
        <xdr:cNvPr id="14" name="Line 61"/>
        <xdr:cNvSpPr>
          <a:spLocks/>
        </xdr:cNvSpPr>
      </xdr:nvSpPr>
      <xdr:spPr>
        <a:xfrm flipV="1">
          <a:off x="2943225" y="4191000"/>
          <a:ext cx="314325" cy="2190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1000125</xdr:colOff>
      <xdr:row>26</xdr:row>
      <xdr:rowOff>28575</xdr:rowOff>
    </xdr:from>
    <xdr:to>
      <xdr:col>4</xdr:col>
      <xdr:colOff>1000125</xdr:colOff>
      <xdr:row>29</xdr:row>
      <xdr:rowOff>133350</xdr:rowOff>
    </xdr:to>
    <xdr:sp>
      <xdr:nvSpPr>
        <xdr:cNvPr id="15" name="Line 63"/>
        <xdr:cNvSpPr>
          <a:spLocks/>
        </xdr:cNvSpPr>
      </xdr:nvSpPr>
      <xdr:spPr>
        <a:xfrm>
          <a:off x="3324225" y="42957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26</xdr:row>
      <xdr:rowOff>28575</xdr:rowOff>
    </xdr:from>
    <xdr:to>
      <xdr:col>2</xdr:col>
      <xdr:colOff>371475</xdr:colOff>
      <xdr:row>30</xdr:row>
      <xdr:rowOff>19050</xdr:rowOff>
    </xdr:to>
    <xdr:sp>
      <xdr:nvSpPr>
        <xdr:cNvPr id="16" name="Line 64"/>
        <xdr:cNvSpPr>
          <a:spLocks/>
        </xdr:cNvSpPr>
      </xdr:nvSpPr>
      <xdr:spPr>
        <a:xfrm>
          <a:off x="1800225" y="42957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26</xdr:row>
      <xdr:rowOff>47625</xdr:rowOff>
    </xdr:from>
    <xdr:to>
      <xdr:col>3</xdr:col>
      <xdr:colOff>104775</xdr:colOff>
      <xdr:row>28</xdr:row>
      <xdr:rowOff>38100</xdr:rowOff>
    </xdr:to>
    <xdr:sp>
      <xdr:nvSpPr>
        <xdr:cNvPr id="17" name="Line 65"/>
        <xdr:cNvSpPr>
          <a:spLocks/>
        </xdr:cNvSpPr>
      </xdr:nvSpPr>
      <xdr:spPr>
        <a:xfrm>
          <a:off x="1981200" y="43148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26</xdr:row>
      <xdr:rowOff>47625</xdr:rowOff>
    </xdr:from>
    <xdr:to>
      <xdr:col>4</xdr:col>
      <xdr:colOff>762000</xdr:colOff>
      <xdr:row>28</xdr:row>
      <xdr:rowOff>47625</xdr:rowOff>
    </xdr:to>
    <xdr:sp>
      <xdr:nvSpPr>
        <xdr:cNvPr id="18" name="Line 66"/>
        <xdr:cNvSpPr>
          <a:spLocks/>
        </xdr:cNvSpPr>
      </xdr:nvSpPr>
      <xdr:spPr>
        <a:xfrm>
          <a:off x="3086100" y="43148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27</xdr:row>
      <xdr:rowOff>85725</xdr:rowOff>
    </xdr:from>
    <xdr:to>
      <xdr:col>4</xdr:col>
      <xdr:colOff>752475</xdr:colOff>
      <xdr:row>27</xdr:row>
      <xdr:rowOff>85725</xdr:rowOff>
    </xdr:to>
    <xdr:sp>
      <xdr:nvSpPr>
        <xdr:cNvPr id="19" name="Line 67"/>
        <xdr:cNvSpPr>
          <a:spLocks/>
        </xdr:cNvSpPr>
      </xdr:nvSpPr>
      <xdr:spPr>
        <a:xfrm>
          <a:off x="1981200" y="451485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29</xdr:row>
      <xdr:rowOff>28575</xdr:rowOff>
    </xdr:from>
    <xdr:to>
      <xdr:col>4</xdr:col>
      <xdr:colOff>1000125</xdr:colOff>
      <xdr:row>29</xdr:row>
      <xdr:rowOff>28575</xdr:rowOff>
    </xdr:to>
    <xdr:sp>
      <xdr:nvSpPr>
        <xdr:cNvPr id="20" name="Line 68"/>
        <xdr:cNvSpPr>
          <a:spLocks/>
        </xdr:cNvSpPr>
      </xdr:nvSpPr>
      <xdr:spPr>
        <a:xfrm>
          <a:off x="1790700" y="47815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26</xdr:row>
      <xdr:rowOff>19050</xdr:rowOff>
    </xdr:from>
    <xdr:to>
      <xdr:col>4</xdr:col>
      <xdr:colOff>1000125</xdr:colOff>
      <xdr:row>26</xdr:row>
      <xdr:rowOff>19050</xdr:rowOff>
    </xdr:to>
    <xdr:sp>
      <xdr:nvSpPr>
        <xdr:cNvPr id="21" name="Line 73"/>
        <xdr:cNvSpPr>
          <a:spLocks/>
        </xdr:cNvSpPr>
      </xdr:nvSpPr>
      <xdr:spPr>
        <a:xfrm>
          <a:off x="1819275" y="4286250"/>
          <a:ext cx="15049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4"/>
  <sheetViews>
    <sheetView tabSelected="1" zoomScale="110" zoomScaleNormal="110" zoomScalePageLayoutView="0" workbookViewId="0" topLeftCell="A61">
      <selection activeCell="B94" sqref="B94:C94"/>
    </sheetView>
  </sheetViews>
  <sheetFormatPr defaultColWidth="9.140625" defaultRowHeight="12.75"/>
  <cols>
    <col min="1" max="1" width="6.7109375" style="0" customWidth="1"/>
    <col min="2" max="2" width="14.7109375" style="0" customWidth="1"/>
    <col min="3" max="4" width="6.7109375" style="0" customWidth="1"/>
    <col min="5" max="5" width="20.7109375" style="0" customWidth="1"/>
    <col min="7" max="7" width="10.7109375" style="0" customWidth="1"/>
  </cols>
  <sheetData>
    <row r="2" ht="12.75">
      <c r="B2" s="15" t="s">
        <v>96</v>
      </c>
    </row>
    <row r="4" spans="3:6" ht="12.75">
      <c r="C4" s="20" t="s">
        <v>63</v>
      </c>
      <c r="D4" s="20"/>
      <c r="E4" s="20"/>
      <c r="F4" s="20"/>
    </row>
    <row r="5" spans="3:6" ht="12.75">
      <c r="C5" s="20" t="s">
        <v>64</v>
      </c>
      <c r="D5" s="20"/>
      <c r="E5" s="20"/>
      <c r="F5" s="20"/>
    </row>
    <row r="8" spans="1:7" ht="12.75">
      <c r="A8" s="19" t="s">
        <v>6</v>
      </c>
      <c r="B8" s="19"/>
      <c r="C8" s="19"/>
      <c r="D8" s="19"/>
      <c r="E8" s="19"/>
      <c r="F8" s="19"/>
      <c r="G8" s="19"/>
    </row>
    <row r="9" spans="1:7" ht="12.75">
      <c r="A9" s="19" t="s">
        <v>7</v>
      </c>
      <c r="B9" s="19"/>
      <c r="C9" s="19"/>
      <c r="D9" s="19"/>
      <c r="E9" s="19"/>
      <c r="F9" s="19"/>
      <c r="G9" s="19"/>
    </row>
    <row r="10" spans="1:7" ht="14.25">
      <c r="A10" s="19" t="s">
        <v>77</v>
      </c>
      <c r="B10" s="19"/>
      <c r="C10" s="19"/>
      <c r="D10" s="19"/>
      <c r="E10" s="19"/>
      <c r="F10" s="19"/>
      <c r="G10" s="19"/>
    </row>
    <row r="11" spans="1:7" ht="14.25">
      <c r="A11" s="19" t="s">
        <v>78</v>
      </c>
      <c r="B11" s="19"/>
      <c r="C11" s="19"/>
      <c r="D11" s="19"/>
      <c r="E11" s="19"/>
      <c r="F11" s="19"/>
      <c r="G11" s="19"/>
    </row>
    <row r="12" spans="1:7" ht="12.75">
      <c r="A12" s="18" t="s">
        <v>79</v>
      </c>
      <c r="B12" s="18"/>
      <c r="C12" s="18"/>
      <c r="D12" s="18"/>
      <c r="E12" s="18"/>
      <c r="F12" s="18"/>
      <c r="G12" s="18"/>
    </row>
    <row r="13" spans="1:7" ht="14.25">
      <c r="A13" s="19" t="s">
        <v>80</v>
      </c>
      <c r="B13" s="19"/>
      <c r="C13" s="19"/>
      <c r="D13" s="19"/>
      <c r="E13" s="19"/>
      <c r="F13" s="19"/>
      <c r="G13" s="19"/>
    </row>
    <row r="15" spans="1:7" ht="12.75">
      <c r="A15" s="19" t="s">
        <v>81</v>
      </c>
      <c r="B15" s="19"/>
      <c r="C15" s="19"/>
      <c r="D15" s="19"/>
      <c r="E15" s="19"/>
      <c r="F15" s="19"/>
      <c r="G15" s="19"/>
    </row>
    <row r="16" spans="2:3" ht="12.75">
      <c r="B16" t="s">
        <v>8</v>
      </c>
      <c r="C16" t="s">
        <v>9</v>
      </c>
    </row>
    <row r="17" spans="2:3" ht="12.75">
      <c r="B17" t="s">
        <v>10</v>
      </c>
      <c r="C17" t="s">
        <v>11</v>
      </c>
    </row>
    <row r="18" spans="1:7" ht="12.75">
      <c r="A18" s="18" t="s">
        <v>82</v>
      </c>
      <c r="B18" s="18"/>
      <c r="C18" s="18"/>
      <c r="D18" s="18"/>
      <c r="E18" s="18"/>
      <c r="F18" s="18"/>
      <c r="G18" s="18"/>
    </row>
    <row r="19" ht="12.75">
      <c r="A19" t="s">
        <v>12</v>
      </c>
    </row>
    <row r="20" ht="12.75">
      <c r="A20" t="s">
        <v>13</v>
      </c>
    </row>
    <row r="22" spans="3:5" ht="12.75">
      <c r="C22" s="18" t="s">
        <v>83</v>
      </c>
      <c r="D22" s="18"/>
      <c r="E22" s="18"/>
    </row>
    <row r="23" spans="3:5" ht="12.75">
      <c r="C23" s="18"/>
      <c r="D23" s="18"/>
      <c r="E23" s="18"/>
    </row>
    <row r="24" spans="3:5" ht="12.75">
      <c r="C24" s="18"/>
      <c r="D24" s="18"/>
      <c r="E24" s="18"/>
    </row>
    <row r="25" spans="3:8" ht="12.75">
      <c r="C25" s="18"/>
      <c r="D25" s="18"/>
      <c r="E25" s="18"/>
      <c r="F25" s="4"/>
      <c r="G25" s="4"/>
      <c r="H25" s="4"/>
    </row>
    <row r="26" spans="3:8" ht="12.75">
      <c r="C26" s="18"/>
      <c r="D26" s="18"/>
      <c r="E26" s="18"/>
      <c r="F26" s="4"/>
      <c r="G26" s="4"/>
      <c r="H26" s="4"/>
    </row>
    <row r="27" spans="3:8" ht="12.75">
      <c r="C27" s="18"/>
      <c r="D27" s="18"/>
      <c r="E27" s="18"/>
      <c r="F27" s="4"/>
      <c r="G27" s="4"/>
      <c r="H27" s="4"/>
    </row>
    <row r="28" spans="3:8" ht="12.75">
      <c r="C28" s="18"/>
      <c r="D28" s="18"/>
      <c r="E28" s="18"/>
      <c r="F28" s="7" t="s">
        <v>21</v>
      </c>
      <c r="G28" s="7"/>
      <c r="H28" s="4"/>
    </row>
    <row r="29" spans="3:8" ht="12.75">
      <c r="C29" s="18"/>
      <c r="D29" s="18"/>
      <c r="E29" s="18"/>
      <c r="F29" s="7"/>
      <c r="G29" s="4"/>
      <c r="H29" s="4"/>
    </row>
    <row r="30" spans="3:8" ht="12.75">
      <c r="C30" s="18"/>
      <c r="D30" s="18"/>
      <c r="E30" s="18"/>
      <c r="F30" s="7" t="s">
        <v>14</v>
      </c>
      <c r="G30" s="4"/>
      <c r="H30" s="4"/>
    </row>
    <row r="31" spans="3:5" ht="12.75">
      <c r="C31" s="18"/>
      <c r="D31" s="18"/>
      <c r="E31" s="18"/>
    </row>
    <row r="32" spans="3:5" ht="12.75">
      <c r="C32" s="18"/>
      <c r="D32" s="18"/>
      <c r="E32" s="18"/>
    </row>
    <row r="33" ht="12.75">
      <c r="J33" s="3"/>
    </row>
    <row r="34" spans="1:7" ht="12.75">
      <c r="A34" s="17" t="s">
        <v>1</v>
      </c>
      <c r="B34" s="17" t="s">
        <v>0</v>
      </c>
      <c r="C34" s="17" t="s">
        <v>2</v>
      </c>
      <c r="D34" s="17" t="s">
        <v>3</v>
      </c>
      <c r="E34" s="17" t="s">
        <v>4</v>
      </c>
      <c r="F34" s="17"/>
      <c r="G34" s="17" t="s">
        <v>5</v>
      </c>
    </row>
    <row r="36" ht="12.75">
      <c r="B36" t="s">
        <v>17</v>
      </c>
    </row>
    <row r="37" ht="12.75">
      <c r="C37" s="3"/>
    </row>
    <row r="38" spans="2:8" ht="12.75">
      <c r="B38" t="s">
        <v>15</v>
      </c>
      <c r="C38" s="3" t="s">
        <v>14</v>
      </c>
      <c r="D38" s="3" t="s">
        <v>16</v>
      </c>
      <c r="G38" s="8">
        <v>0.8</v>
      </c>
      <c r="H38">
        <v>0.8</v>
      </c>
    </row>
    <row r="39" spans="2:8" ht="12.75">
      <c r="B39" t="s">
        <v>18</v>
      </c>
      <c r="C39" s="3" t="s">
        <v>19</v>
      </c>
      <c r="D39" s="3" t="s">
        <v>16</v>
      </c>
      <c r="G39" s="8">
        <v>50</v>
      </c>
      <c r="H39">
        <v>50</v>
      </c>
    </row>
    <row r="40" spans="2:8" ht="12.75">
      <c r="B40" t="s">
        <v>20</v>
      </c>
      <c r="C40" s="3" t="s">
        <v>21</v>
      </c>
      <c r="D40" s="3" t="s">
        <v>16</v>
      </c>
      <c r="E40" t="s">
        <v>48</v>
      </c>
      <c r="G40" s="9">
        <f>0.9*G38-0.05</f>
        <v>0.67</v>
      </c>
      <c r="H40" s="9">
        <f>0.9*H38-0.05</f>
        <v>0.67</v>
      </c>
    </row>
    <row r="41" spans="2:7" ht="12.75">
      <c r="B41" t="s">
        <v>22</v>
      </c>
      <c r="C41" s="3"/>
      <c r="D41" s="3"/>
      <c r="G41" s="3"/>
    </row>
    <row r="42" spans="2:8" ht="14.25">
      <c r="B42" t="s">
        <v>23</v>
      </c>
      <c r="C42" s="3"/>
      <c r="D42" s="3" t="s">
        <v>71</v>
      </c>
      <c r="E42" s="18" t="s">
        <v>84</v>
      </c>
      <c r="F42" s="18"/>
      <c r="G42" s="10">
        <f>0.09*POWER(G40,2)</f>
        <v>0.040401000000000006</v>
      </c>
      <c r="H42" s="10">
        <f>0.09*POWER(H40,2)</f>
        <v>0.040401000000000006</v>
      </c>
    </row>
    <row r="43" spans="2:8" ht="14.25">
      <c r="B43" t="s">
        <v>24</v>
      </c>
      <c r="C43" s="3" t="s">
        <v>25</v>
      </c>
      <c r="D43" s="3" t="s">
        <v>72</v>
      </c>
      <c r="E43" t="s">
        <v>55</v>
      </c>
      <c r="G43" s="11">
        <f>+G42*G55*3600*G50/100</f>
        <v>174.53232000000003</v>
      </c>
      <c r="H43" s="11">
        <f>+H42*H55*3600*H50/100</f>
        <v>290.88720000000006</v>
      </c>
    </row>
    <row r="44" spans="2:8" ht="12.75">
      <c r="B44" t="s">
        <v>24</v>
      </c>
      <c r="C44" s="3" t="s">
        <v>26</v>
      </c>
      <c r="D44" s="3" t="s">
        <v>27</v>
      </c>
      <c r="E44" t="s">
        <v>56</v>
      </c>
      <c r="G44" s="16">
        <f>+G43*G46</f>
        <v>167.55102720000002</v>
      </c>
      <c r="H44" s="16"/>
    </row>
    <row r="45" spans="2:7" ht="12.75">
      <c r="B45" t="s">
        <v>28</v>
      </c>
      <c r="C45" s="3"/>
      <c r="D45" s="3"/>
      <c r="E45" t="s">
        <v>57</v>
      </c>
      <c r="G45" s="3"/>
    </row>
    <row r="46" spans="2:8" ht="14.25">
      <c r="B46" t="s">
        <v>29</v>
      </c>
      <c r="C46" s="5" t="s">
        <v>30</v>
      </c>
      <c r="D46" s="3" t="s">
        <v>73</v>
      </c>
      <c r="E46" t="s">
        <v>85</v>
      </c>
      <c r="G46" s="8">
        <v>0.96</v>
      </c>
      <c r="H46">
        <v>0.96</v>
      </c>
    </row>
    <row r="47" spans="3:7" ht="12.75">
      <c r="C47" s="5"/>
      <c r="D47" s="3"/>
      <c r="G47" s="3"/>
    </row>
    <row r="49" spans="1:7" ht="12.75">
      <c r="A49" t="s">
        <v>1</v>
      </c>
      <c r="B49" t="s">
        <v>0</v>
      </c>
      <c r="C49" t="s">
        <v>2</v>
      </c>
      <c r="D49" t="s">
        <v>3</v>
      </c>
      <c r="E49" t="s">
        <v>4</v>
      </c>
      <c r="G49" t="s">
        <v>5</v>
      </c>
    </row>
    <row r="50" spans="2:8" ht="12.75">
      <c r="B50" t="s">
        <v>31</v>
      </c>
      <c r="C50" s="5" t="s">
        <v>32</v>
      </c>
      <c r="D50" s="3" t="s">
        <v>33</v>
      </c>
      <c r="E50" s="1" t="s">
        <v>54</v>
      </c>
      <c r="G50" s="8">
        <v>80</v>
      </c>
      <c r="H50">
        <v>80</v>
      </c>
    </row>
    <row r="51" spans="2:7" ht="12.75">
      <c r="B51" t="s">
        <v>34</v>
      </c>
      <c r="C51" s="3"/>
      <c r="D51" s="3"/>
      <c r="G51" s="3"/>
    </row>
    <row r="52" spans="2:8" ht="12.75">
      <c r="B52" t="s">
        <v>35</v>
      </c>
      <c r="C52" s="3" t="s">
        <v>36</v>
      </c>
      <c r="D52" s="3" t="s">
        <v>37</v>
      </c>
      <c r="G52" s="11">
        <f>+G43*G46</f>
        <v>167.55102720000002</v>
      </c>
      <c r="H52" s="11">
        <f>+H43*H46</f>
        <v>279.25171200000005</v>
      </c>
    </row>
    <row r="53" spans="2:7" ht="12.75">
      <c r="B53" t="s">
        <v>38</v>
      </c>
      <c r="C53" s="3" t="s">
        <v>39</v>
      </c>
      <c r="D53" s="3" t="s">
        <v>37</v>
      </c>
      <c r="G53" s="3"/>
    </row>
    <row r="54" spans="2:7" ht="12.75">
      <c r="B54" t="s">
        <v>40</v>
      </c>
      <c r="C54" s="3" t="s">
        <v>41</v>
      </c>
      <c r="D54" s="3" t="s">
        <v>37</v>
      </c>
      <c r="G54" s="3"/>
    </row>
    <row r="55" spans="2:8" ht="12.75">
      <c r="B55" t="s">
        <v>42</v>
      </c>
      <c r="C55" s="3" t="s">
        <v>43</v>
      </c>
      <c r="D55" s="3" t="s">
        <v>44</v>
      </c>
      <c r="G55" s="8">
        <v>1.5</v>
      </c>
      <c r="H55">
        <v>2.5</v>
      </c>
    </row>
    <row r="56" spans="2:7" ht="12.75">
      <c r="B56" t="s">
        <v>45</v>
      </c>
      <c r="C56" s="3"/>
      <c r="D56" s="3"/>
      <c r="G56" s="3"/>
    </row>
    <row r="57" spans="2:7" ht="14.25">
      <c r="B57" t="s">
        <v>46</v>
      </c>
      <c r="C57" s="5" t="s">
        <v>47</v>
      </c>
      <c r="D57" s="18" t="s">
        <v>86</v>
      </c>
      <c r="E57" s="18"/>
      <c r="F57" s="18"/>
      <c r="G57" s="18"/>
    </row>
    <row r="58" ht="12.75">
      <c r="D58" t="s">
        <v>65</v>
      </c>
    </row>
    <row r="59" ht="12.75">
      <c r="D59" t="s">
        <v>66</v>
      </c>
    </row>
    <row r="60" spans="4:7" ht="14.25">
      <c r="D60" t="s">
        <v>95</v>
      </c>
      <c r="G60" s="2"/>
    </row>
    <row r="61" spans="4:7" ht="12.75">
      <c r="D61" t="s">
        <v>67</v>
      </c>
      <c r="G61" s="2"/>
    </row>
    <row r="62" spans="4:7" ht="12.75">
      <c r="D62" t="s">
        <v>68</v>
      </c>
      <c r="G62" s="2"/>
    </row>
    <row r="63" ht="12.75">
      <c r="G63" s="2"/>
    </row>
    <row r="64" ht="12.75">
      <c r="G64" s="2"/>
    </row>
    <row r="65" spans="2:5" ht="12.75">
      <c r="B65" t="s">
        <v>49</v>
      </c>
      <c r="E65" t="s">
        <v>69</v>
      </c>
    </row>
    <row r="66" spans="2:7" ht="14.25">
      <c r="B66" t="s">
        <v>87</v>
      </c>
      <c r="E66" t="s">
        <v>50</v>
      </c>
      <c r="G66" s="12">
        <f>1.9*G42</f>
        <v>0.07676190000000001</v>
      </c>
    </row>
    <row r="68" spans="2:7" ht="14.25">
      <c r="B68" t="s">
        <v>88</v>
      </c>
      <c r="E68" t="s">
        <v>51</v>
      </c>
      <c r="G68" s="12">
        <f>2.4*G42</f>
        <v>0.09696240000000002</v>
      </c>
    </row>
    <row r="70" spans="1:7" ht="14.25">
      <c r="A70" s="19" t="s">
        <v>89</v>
      </c>
      <c r="B70" s="19"/>
      <c r="C70" s="19"/>
      <c r="D70" s="19"/>
      <c r="E70" s="19"/>
      <c r="F70" s="19"/>
      <c r="G70" s="19"/>
    </row>
    <row r="71" spans="1:7" ht="14.25">
      <c r="A71" s="19" t="s">
        <v>90</v>
      </c>
      <c r="B71" s="19"/>
      <c r="C71" s="19"/>
      <c r="D71" s="19"/>
      <c r="E71" s="19"/>
      <c r="F71" s="19"/>
      <c r="G71" s="19"/>
    </row>
    <row r="73" ht="12.75">
      <c r="A73" t="s">
        <v>70</v>
      </c>
    </row>
    <row r="74" ht="12.75">
      <c r="A74" t="s">
        <v>52</v>
      </c>
    </row>
    <row r="75" spans="1:7" ht="12.75">
      <c r="A75" s="19" t="s">
        <v>91</v>
      </c>
      <c r="B75" s="19"/>
      <c r="C75" s="19"/>
      <c r="D75" s="19"/>
      <c r="E75" s="19"/>
      <c r="F75" s="19"/>
      <c r="G75" s="19"/>
    </row>
    <row r="76" ht="12.75">
      <c r="A76" t="s">
        <v>53</v>
      </c>
    </row>
    <row r="78" spans="1:5" ht="12.75">
      <c r="A78" s="19" t="s">
        <v>92</v>
      </c>
      <c r="B78" s="19"/>
      <c r="C78" s="19"/>
      <c r="D78" s="19"/>
      <c r="E78" s="19"/>
    </row>
    <row r="79" ht="12.75">
      <c r="A79" t="s">
        <v>58</v>
      </c>
    </row>
    <row r="80" spans="1:6" ht="14.25">
      <c r="A80" t="s">
        <v>59</v>
      </c>
      <c r="B80" t="s">
        <v>39</v>
      </c>
      <c r="C80" t="s">
        <v>37</v>
      </c>
      <c r="D80" s="19" t="s">
        <v>74</v>
      </c>
      <c r="E80" s="19"/>
      <c r="F80" s="19"/>
    </row>
    <row r="81" spans="2:7" ht="14.25">
      <c r="B81" t="s">
        <v>41</v>
      </c>
      <c r="C81" t="s">
        <v>37</v>
      </c>
      <c r="D81" s="19" t="s">
        <v>75</v>
      </c>
      <c r="E81" s="19"/>
      <c r="F81" s="19"/>
      <c r="G81" s="19"/>
    </row>
    <row r="82" spans="2:4" ht="12.75">
      <c r="B82" t="s">
        <v>36</v>
      </c>
      <c r="D82" t="s">
        <v>61</v>
      </c>
    </row>
    <row r="83" spans="1:6" ht="14.25">
      <c r="A83" t="s">
        <v>60</v>
      </c>
      <c r="C83" t="s">
        <v>62</v>
      </c>
      <c r="D83" s="18" t="s">
        <v>76</v>
      </c>
      <c r="E83" s="18"/>
      <c r="F83" s="18"/>
    </row>
    <row r="85" spans="5:7" ht="12.75">
      <c r="E85" t="s">
        <v>39</v>
      </c>
      <c r="G85" s="13">
        <f>0.81*(0.422*POWER(G52,0.333)+G52*0.037*SIN(G9*PI()/180))</f>
        <v>1.8812150840709496</v>
      </c>
    </row>
    <row r="86" spans="5:7" ht="12.75">
      <c r="E86" t="s">
        <v>41</v>
      </c>
      <c r="G86" s="14">
        <f>0.81*((0.133*POWER(G39,0.5)*POWER(G52,0.333))+0.0037*G39*G52*SIN(G58*PI()/180))</f>
        <v>4.192399345845015</v>
      </c>
    </row>
    <row r="87" spans="5:7" ht="12.75">
      <c r="E87" t="s">
        <v>36</v>
      </c>
      <c r="G87" s="14">
        <f>+G85+G86</f>
        <v>6.073614429915964</v>
      </c>
    </row>
    <row r="91" spans="5:6" ht="12.75">
      <c r="E91" s="18" t="s">
        <v>93</v>
      </c>
      <c r="F91" s="18"/>
    </row>
    <row r="92" spans="5:6" ht="12.75">
      <c r="E92" s="18" t="s">
        <v>94</v>
      </c>
      <c r="F92" s="18"/>
    </row>
    <row r="93" ht="12.75">
      <c r="B93" s="6"/>
    </row>
    <row r="94" spans="2:3" ht="12.75">
      <c r="B94" s="18"/>
      <c r="C94" s="18"/>
    </row>
  </sheetData>
  <sheetProtection/>
  <mergeCells count="23">
    <mergeCell ref="E91:F91"/>
    <mergeCell ref="E42:F42"/>
    <mergeCell ref="D57:G57"/>
    <mergeCell ref="C4:F4"/>
    <mergeCell ref="C5:F5"/>
    <mergeCell ref="A8:G8"/>
    <mergeCell ref="A9:G9"/>
    <mergeCell ref="A70:G70"/>
    <mergeCell ref="A71:G71"/>
    <mergeCell ref="A10:G10"/>
    <mergeCell ref="A12:G12"/>
    <mergeCell ref="A11:G11"/>
    <mergeCell ref="C22:E32"/>
    <mergeCell ref="E92:F92"/>
    <mergeCell ref="A13:G13"/>
    <mergeCell ref="A75:G75"/>
    <mergeCell ref="A78:E78"/>
    <mergeCell ref="B94:C94"/>
    <mergeCell ref="D83:F83"/>
    <mergeCell ref="A15:G15"/>
    <mergeCell ref="A18:G18"/>
    <mergeCell ref="D80:F80"/>
    <mergeCell ref="D81:G81"/>
  </mergeCells>
  <printOptions/>
  <pageMargins left="1.25" right="1" top="1.25" bottom="1" header="0.5" footer="0.5"/>
  <pageSetup horizontalDpi="300" verticalDpi="300" orientation="portrait" paperSize="9" r:id="rId2"/>
  <headerFooter alignWithMargins="0">
    <oddHeader>&amp;L&amp;"Times New Roman,Regular"&amp;8DEOLALKAR CONSULTANTS</oddHeader>
    <oddFooter>&amp;C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DEOLALKAR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 DEOLALKAR</dc:creator>
  <cp:keywords/>
  <dc:description/>
  <cp:lastModifiedBy>Deolalkar</cp:lastModifiedBy>
  <cp:lastPrinted>2006-05-31T12:26:50Z</cp:lastPrinted>
  <dcterms:created xsi:type="dcterms:W3CDTF">2003-06-09T02:32:24Z</dcterms:created>
  <dcterms:modified xsi:type="dcterms:W3CDTF">2019-08-05T04:02:58Z</dcterms:modified>
  <cp:category/>
  <cp:version/>
  <cp:contentType/>
  <cp:contentStatus/>
</cp:coreProperties>
</file>